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80\d\SERVER\1. CASES\Perfect Engineering Products Ltd\CIRP\3. Process\"/>
    </mc:Choice>
  </mc:AlternateContent>
  <xr:revisionPtr revIDLastSave="0" documentId="13_ncr:1_{88E18990-E054-4A3A-9915-E79F52A95E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 40A" sheetId="2" r:id="rId1"/>
    <sheet name="Pin board" sheetId="3" r:id="rId2"/>
  </sheets>
  <definedNames>
    <definedName name="_xlnm.Print_Area" localSheetId="0">'Reg 40A'!$A$1:$F$33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2" l="1"/>
  <c r="J30" i="2"/>
  <c r="I11" i="2"/>
  <c r="I28" i="2"/>
  <c r="E35" i="2"/>
  <c r="E33" i="2"/>
  <c r="E24" i="2"/>
  <c r="E27" i="2"/>
  <c r="E26" i="2"/>
  <c r="E25" i="2"/>
  <c r="E23" i="2"/>
  <c r="E11" i="2"/>
  <c r="E22" i="2"/>
  <c r="E21" i="2"/>
  <c r="C11" i="2"/>
  <c r="E6" i="2"/>
  <c r="E19" i="2"/>
  <c r="E20" i="2"/>
  <c r="E29" i="2" l="1"/>
  <c r="E10" i="2"/>
  <c r="E31" i="2"/>
  <c r="E30" i="2"/>
  <c r="E18" i="2"/>
  <c r="E14" i="2"/>
  <c r="E13" i="2"/>
  <c r="E12" i="2"/>
  <c r="E9" i="2"/>
  <c r="E8" i="2"/>
  <c r="E7" i="2"/>
</calcChain>
</file>

<file path=xl/sharedStrings.xml><?xml version="1.0" encoding="utf-8"?>
<sst xmlns="http://schemas.openxmlformats.org/spreadsheetml/2006/main" count="117" uniqueCount="96">
  <si>
    <t>T</t>
  </si>
  <si>
    <t>T+3</t>
  </si>
  <si>
    <t>Proposed Timelines &amp; Event Chart (As per Regulation 40A)</t>
  </si>
  <si>
    <t>S.No</t>
  </si>
  <si>
    <t>CIRP Task</t>
  </si>
  <si>
    <t>Norm</t>
  </si>
  <si>
    <t>Legal timeline</t>
  </si>
  <si>
    <t>Duties of IRP</t>
  </si>
  <si>
    <t>CIRP commencement date and Appointment of IRP</t>
  </si>
  <si>
    <t>-</t>
  </si>
  <si>
    <t>Public announcement inviting claims</t>
  </si>
  <si>
    <t>Within 3 Days of Appointment of IRP</t>
  </si>
  <si>
    <t>Submission of claims under Regulation 12(1)</t>
  </si>
  <si>
    <t>On or before last date mentioned in public announcement</t>
  </si>
  <si>
    <t>T+14</t>
  </si>
  <si>
    <t>Verification of claims received under Regulation 12(1)</t>
  </si>
  <si>
    <t>Within 7 days from the receipt of the claim</t>
  </si>
  <si>
    <t>T+21</t>
  </si>
  <si>
    <t>Report certifying constitution of COC</t>
  </si>
  <si>
    <t>Within 2 days from verification of claims received under regulation 12(1)</t>
  </si>
  <si>
    <t>T+23</t>
  </si>
  <si>
    <t>1st meeting of the COC</t>
  </si>
  <si>
    <t>Within 7 days of the constitution of the COC, but with seven days’ notice</t>
  </si>
  <si>
    <t>T+30</t>
  </si>
  <si>
    <t>Resolution to appoint RP by the CoC</t>
  </si>
  <si>
    <t>In the first meeting of the CoC</t>
  </si>
  <si>
    <t>Duties of RP</t>
  </si>
  <si>
    <t>Appointment of RP</t>
  </si>
  <si>
    <t>On approval by the AA</t>
  </si>
  <si>
    <t>Appointment of valuer</t>
  </si>
  <si>
    <t>Within 7 days of appointment of RP, but not later than 40th day of commencement</t>
  </si>
  <si>
    <t>T+47</t>
  </si>
  <si>
    <t>Submission of IM to COC</t>
  </si>
  <si>
    <t>Within 2 weeks of appointment of RP, but not later than 54th day of commencement</t>
  </si>
  <si>
    <t>RP to form an opinion on preferential and other transactions</t>
  </si>
  <si>
    <t>Before 75th day of commencement date</t>
  </si>
  <si>
    <t>T+75</t>
  </si>
  <si>
    <t>Publish Form G</t>
  </si>
  <si>
    <t xml:space="preserve"> </t>
  </si>
  <si>
    <t>Invitation of EOI</t>
  </si>
  <si>
    <t>Submission of EOI</t>
  </si>
  <si>
    <t>At least 15 days from issue of EOI (Assume 15 days)</t>
  </si>
  <si>
    <t>T+90</t>
  </si>
  <si>
    <t>Provisional List of RAs by RP</t>
  </si>
  <si>
    <t>Within 10 days from the last day of receipt of EOI</t>
  </si>
  <si>
    <t>T+100</t>
  </si>
  <si>
    <t>Submission of objections to provisional list</t>
  </si>
  <si>
    <t>For 5 days from the date of provisional list</t>
  </si>
  <si>
    <t>Issue of RFRP, including Evaluation Matrix and IM</t>
  </si>
  <si>
    <t>Within 5 days of the issue of the provisional list</t>
  </si>
  <si>
    <t>Final List of RAs by RP</t>
  </si>
  <si>
    <t>Within 10 days of the receipt of objections</t>
  </si>
  <si>
    <t>T+115</t>
  </si>
  <si>
    <t>RP to make a determination on preferential and other transactions</t>
  </si>
  <si>
    <t>Before 115th day of commencement date</t>
  </si>
  <si>
    <t>RP to file applications to AA for appropriate relief</t>
  </si>
  <si>
    <t>Before 135th day of commencement date</t>
  </si>
  <si>
    <t>T+135</t>
  </si>
  <si>
    <t>Receipt of Resolution Plans</t>
  </si>
  <si>
    <t>At least 30 days from issue of RFRP (Assume 30 days)</t>
  </si>
  <si>
    <t>Submission of COC approved Resolution Plan to AA</t>
  </si>
  <si>
    <t>As soon as approved by the COC</t>
  </si>
  <si>
    <t>T+165</t>
  </si>
  <si>
    <t>Approval of resolution plan by AA</t>
  </si>
  <si>
    <t>T=180</t>
  </si>
  <si>
    <t>Due as per timelines</t>
  </si>
  <si>
    <t>Appointment of transaction auditor</t>
  </si>
  <si>
    <t>On or before</t>
  </si>
  <si>
    <t>Remarks if any</t>
  </si>
  <si>
    <t>Actual timelines</t>
  </si>
  <si>
    <t>Public announcement</t>
  </si>
  <si>
    <t>Last date to submit the claim</t>
  </si>
  <si>
    <t>File CIRP-2
If not file CIRP-7</t>
  </si>
  <si>
    <t>If not File CIRP-8</t>
  </si>
  <si>
    <t>180 days</t>
  </si>
  <si>
    <t>File CIRP- 3
If not file CIRP-7</t>
  </si>
  <si>
    <t>File CIRP-4
If not file CIRP-7</t>
  </si>
  <si>
    <t>On completion of process File CIRP-5
If not File CIRP-7</t>
  </si>
  <si>
    <t>T+60</t>
  </si>
  <si>
    <t>T+95</t>
  </si>
  <si>
    <t>Submission of claims under Regulation 12(2)</t>
  </si>
  <si>
    <t>within 90 days of ICD</t>
  </si>
  <si>
    <t>Verification of claims received under Regulation 12(2)</t>
  </si>
  <si>
    <t>T+97</t>
  </si>
  <si>
    <t>Within 60 days of commencement</t>
  </si>
  <si>
    <t>T+85</t>
  </si>
  <si>
    <t>T+120</t>
  </si>
  <si>
    <t>CIRP 8 to be filed</t>
  </si>
  <si>
    <t>Event</t>
  </si>
  <si>
    <t>Model Timeline as per Reg. 40A</t>
  </si>
  <si>
    <t xml:space="preserve">PERFECT ENGINEERING PRODUCTS LIMITED
CIRP COMMENCEMENT DATE: 06.06.2023
</t>
  </si>
  <si>
    <t>06.06.2023</t>
  </si>
  <si>
    <t>08.06.2023</t>
  </si>
  <si>
    <t>20.06.2023</t>
  </si>
  <si>
    <t>29.06.2023</t>
  </si>
  <si>
    <t>06.07.2023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</si>
</sst>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15" fontId="0" fillId="0" borderId="0" xfId="0" applyNumberFormat="1"/>
    <xf numFmtId="15" fontId="0" fillId="0" borderId="1" xfId="0" applyNumberFormat="1" applyBorder="1"/>
    <xf numFmtId="0" fontId="0" fillId="0" borderId="1" xfId="0" applyBorder="1" applyAlignment="1">
      <alignment horizontal="center" vertical="top" wrapText="1"/>
    </xf>
    <xf numFmtId="164" fontId="0" fillId="0" borderId="1" xfId="0" applyNumberFormat="1" applyBorder="1" applyAlignment="1">
      <alignment horizontal="left" vertical="center" wrapText="1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view="pageBreakPreview" zoomScale="110" zoomScaleNormal="110" zoomScaleSheetLayoutView="110" workbookViewId="0">
      <pane ySplit="5" topLeftCell="A20" activePane="bottomLeft" state="frozen"/>
      <selection pane="bottomLeft" activeCell="F36" sqref="F36"/>
    </sheetView>
  </sheetViews>
  <sheetFormatPr defaultRowHeight="15" x14ac:dyDescent="0.25"/>
  <cols>
    <col min="1" max="1" width="5.28515625" style="11" customWidth="1"/>
    <col min="2" max="2" width="32.140625" customWidth="1"/>
    <col min="3" max="3" width="30" style="10" customWidth="1"/>
    <col min="4" max="4" width="8.85546875" style="10" customWidth="1"/>
    <col min="5" max="6" width="20.42578125" style="10" customWidth="1"/>
    <col min="7" max="7" width="32.85546875" customWidth="1"/>
    <col min="8" max="8" width="10.7109375" bestFit="1" customWidth="1"/>
    <col min="9" max="9" width="14.28515625" customWidth="1"/>
    <col min="10" max="10" width="9.85546875" bestFit="1" customWidth="1"/>
    <col min="11" max="11" width="10.42578125" bestFit="1" customWidth="1"/>
  </cols>
  <sheetData>
    <row r="1" spans="1:11" x14ac:dyDescent="0.25">
      <c r="A1" s="18"/>
      <c r="B1" s="18"/>
      <c r="C1" s="18"/>
      <c r="D1" s="18"/>
      <c r="E1" s="18"/>
      <c r="F1" s="18"/>
    </row>
    <row r="2" spans="1:11" x14ac:dyDescent="0.25">
      <c r="A2" s="19" t="s">
        <v>2</v>
      </c>
      <c r="B2" s="19"/>
      <c r="C2" s="19"/>
      <c r="D2" s="19"/>
      <c r="E2" s="19"/>
      <c r="F2" s="19"/>
    </row>
    <row r="3" spans="1:11" x14ac:dyDescent="0.25">
      <c r="I3" s="13"/>
    </row>
    <row r="4" spans="1:11" ht="30" x14ac:dyDescent="0.25">
      <c r="A4" s="5" t="s">
        <v>3</v>
      </c>
      <c r="B4" s="5" t="s">
        <v>4</v>
      </c>
      <c r="C4" s="5" t="s">
        <v>5</v>
      </c>
      <c r="D4" s="5" t="s">
        <v>6</v>
      </c>
      <c r="E4" s="5" t="s">
        <v>65</v>
      </c>
      <c r="F4" s="5" t="s">
        <v>69</v>
      </c>
      <c r="G4" s="5" t="s">
        <v>68</v>
      </c>
      <c r="I4" s="13">
        <v>45083</v>
      </c>
      <c r="J4" s="13"/>
    </row>
    <row r="5" spans="1:11" x14ac:dyDescent="0.25">
      <c r="A5" s="20" t="s">
        <v>7</v>
      </c>
      <c r="B5" s="20"/>
      <c r="C5" s="20"/>
      <c r="D5" s="20"/>
      <c r="E5" s="20"/>
      <c r="F5" s="20"/>
      <c r="G5" s="3"/>
    </row>
    <row r="6" spans="1:11" ht="30" x14ac:dyDescent="0.25">
      <c r="A6" s="6"/>
      <c r="B6" s="7" t="s">
        <v>8</v>
      </c>
      <c r="C6" s="7" t="s">
        <v>9</v>
      </c>
      <c r="D6" s="8" t="s">
        <v>0</v>
      </c>
      <c r="E6" s="12">
        <f>I4</f>
        <v>45083</v>
      </c>
      <c r="F6" s="12"/>
      <c r="G6" s="3"/>
      <c r="I6" s="9"/>
    </row>
    <row r="7" spans="1:11" ht="30" x14ac:dyDescent="0.25">
      <c r="A7" s="6"/>
      <c r="B7" s="7" t="s">
        <v>10</v>
      </c>
      <c r="C7" s="7" t="s">
        <v>11</v>
      </c>
      <c r="D7" s="8" t="s">
        <v>1</v>
      </c>
      <c r="E7" s="12">
        <f>I4+3</f>
        <v>45086</v>
      </c>
      <c r="F7" s="12"/>
      <c r="G7" s="3"/>
    </row>
    <row r="8" spans="1:11" ht="45" x14ac:dyDescent="0.25">
      <c r="A8" s="6"/>
      <c r="B8" s="7" t="s">
        <v>12</v>
      </c>
      <c r="C8" s="7" t="s">
        <v>13</v>
      </c>
      <c r="D8" s="8" t="s">
        <v>14</v>
      </c>
      <c r="E8" s="12">
        <f>I4+14</f>
        <v>45097</v>
      </c>
      <c r="F8" s="12"/>
      <c r="G8" s="3"/>
      <c r="I8" s="13"/>
      <c r="K8" s="9"/>
    </row>
    <row r="9" spans="1:11" ht="30" x14ac:dyDescent="0.25">
      <c r="A9" s="6"/>
      <c r="B9" s="7" t="s">
        <v>15</v>
      </c>
      <c r="C9" s="7" t="s">
        <v>16</v>
      </c>
      <c r="D9" s="8" t="s">
        <v>17</v>
      </c>
      <c r="E9" s="12">
        <f>I4+21</f>
        <v>45104</v>
      </c>
      <c r="F9" s="12"/>
      <c r="G9" s="3"/>
      <c r="K9" s="9"/>
    </row>
    <row r="10" spans="1:11" ht="30" x14ac:dyDescent="0.25">
      <c r="A10" s="6"/>
      <c r="B10" s="7" t="s">
        <v>80</v>
      </c>
      <c r="C10" s="7" t="s">
        <v>81</v>
      </c>
      <c r="D10" s="8" t="s">
        <v>42</v>
      </c>
      <c r="E10" s="12">
        <f>E6+90</f>
        <v>45173</v>
      </c>
      <c r="F10" s="12"/>
      <c r="G10" s="3"/>
      <c r="I10" s="13">
        <v>45132</v>
      </c>
      <c r="K10" s="9"/>
    </row>
    <row r="11" spans="1:11" ht="30" x14ac:dyDescent="0.25">
      <c r="A11" s="6"/>
      <c r="B11" s="7" t="s">
        <v>82</v>
      </c>
      <c r="C11" s="7" t="str">
        <f>C9</f>
        <v>Within 7 days from the receipt of the claim</v>
      </c>
      <c r="D11" s="8" t="s">
        <v>83</v>
      </c>
      <c r="E11" s="12">
        <f>E6+97</f>
        <v>45180</v>
      </c>
      <c r="F11" s="12"/>
      <c r="G11" s="3"/>
      <c r="I11" s="24">
        <f>I10-I4</f>
        <v>49</v>
      </c>
      <c r="K11" s="9"/>
    </row>
    <row r="12" spans="1:11" ht="45" x14ac:dyDescent="0.25">
      <c r="A12" s="6"/>
      <c r="B12" s="7" t="s">
        <v>18</v>
      </c>
      <c r="C12" s="7" t="s">
        <v>19</v>
      </c>
      <c r="D12" s="8" t="s">
        <v>20</v>
      </c>
      <c r="E12" s="12">
        <f>I4+23</f>
        <v>45106</v>
      </c>
      <c r="F12" s="12"/>
      <c r="G12" s="3"/>
    </row>
    <row r="13" spans="1:11" ht="45" x14ac:dyDescent="0.25">
      <c r="A13" s="6"/>
      <c r="B13" s="7" t="s">
        <v>21</v>
      </c>
      <c r="C13" s="7" t="s">
        <v>22</v>
      </c>
      <c r="D13" s="6" t="s">
        <v>23</v>
      </c>
      <c r="E13" s="12">
        <f>I4+30</f>
        <v>45113</v>
      </c>
      <c r="F13" s="12"/>
      <c r="G13" s="3"/>
    </row>
    <row r="14" spans="1:11" ht="30" x14ac:dyDescent="0.25">
      <c r="A14" s="6"/>
      <c r="B14" s="7" t="s">
        <v>24</v>
      </c>
      <c r="C14" s="7" t="s">
        <v>25</v>
      </c>
      <c r="D14" s="6" t="s">
        <v>23</v>
      </c>
      <c r="E14" s="12">
        <f>I4+30</f>
        <v>45113</v>
      </c>
      <c r="F14" s="12"/>
      <c r="G14" s="3"/>
    </row>
    <row r="15" spans="1:11" ht="28.5" customHeight="1" x14ac:dyDescent="0.25">
      <c r="A15" s="6"/>
      <c r="B15" s="7" t="s">
        <v>27</v>
      </c>
      <c r="C15" s="7" t="s">
        <v>28</v>
      </c>
      <c r="D15" s="6" t="s">
        <v>9</v>
      </c>
      <c r="E15" s="12" t="s">
        <v>9</v>
      </c>
      <c r="F15" s="12"/>
      <c r="G15" s="3"/>
    </row>
    <row r="16" spans="1:11" x14ac:dyDescent="0.25">
      <c r="A16" s="20" t="s">
        <v>26</v>
      </c>
      <c r="B16" s="20"/>
      <c r="C16" s="20"/>
      <c r="D16" s="20"/>
      <c r="E16" s="20"/>
      <c r="F16" s="20"/>
      <c r="G16" s="14"/>
    </row>
    <row r="17" spans="1:10" ht="27.75" customHeight="1" x14ac:dyDescent="0.25">
      <c r="A17" s="6"/>
      <c r="B17" s="7" t="s">
        <v>27</v>
      </c>
      <c r="C17" s="7" t="s">
        <v>28</v>
      </c>
      <c r="D17" s="8" t="s">
        <v>9</v>
      </c>
      <c r="E17" s="8"/>
      <c r="F17" s="8"/>
      <c r="G17" s="3"/>
    </row>
    <row r="18" spans="1:10" ht="45" x14ac:dyDescent="0.25">
      <c r="A18" s="6"/>
      <c r="B18" s="7" t="s">
        <v>29</v>
      </c>
      <c r="C18" s="7" t="s">
        <v>30</v>
      </c>
      <c r="D18" s="8" t="s">
        <v>31</v>
      </c>
      <c r="E18" s="12">
        <f>I4+47</f>
        <v>45130</v>
      </c>
      <c r="F18" s="12"/>
      <c r="G18" s="3"/>
    </row>
    <row r="19" spans="1:10" ht="45" x14ac:dyDescent="0.25">
      <c r="A19" s="6"/>
      <c r="B19" s="7" t="s">
        <v>32</v>
      </c>
      <c r="C19" s="7" t="s">
        <v>33</v>
      </c>
      <c r="D19" s="6" t="s">
        <v>79</v>
      </c>
      <c r="E19" s="12">
        <f>I4+95</f>
        <v>45178</v>
      </c>
      <c r="F19" s="12"/>
      <c r="G19" s="2"/>
    </row>
    <row r="20" spans="1:10" ht="22.5" customHeight="1" x14ac:dyDescent="0.25">
      <c r="A20" s="6"/>
      <c r="B20" s="7" t="s">
        <v>37</v>
      </c>
      <c r="C20" s="21" t="s">
        <v>84</v>
      </c>
      <c r="D20" s="6" t="s">
        <v>78</v>
      </c>
      <c r="E20" s="12">
        <f>I4+60</f>
        <v>45143</v>
      </c>
      <c r="F20" s="12"/>
      <c r="G20" s="3" t="s">
        <v>67</v>
      </c>
      <c r="H20" t="s">
        <v>38</v>
      </c>
    </row>
    <row r="21" spans="1:10" ht="21" customHeight="1" x14ac:dyDescent="0.25">
      <c r="A21" s="6"/>
      <c r="B21" s="7" t="s">
        <v>39</v>
      </c>
      <c r="C21" s="22"/>
      <c r="D21" s="6" t="s">
        <v>78</v>
      </c>
      <c r="E21" s="12">
        <f>I4+60</f>
        <v>45143</v>
      </c>
      <c r="F21" s="12"/>
      <c r="G21" s="3" t="s">
        <v>67</v>
      </c>
    </row>
    <row r="22" spans="1:10" ht="30" x14ac:dyDescent="0.25">
      <c r="A22" s="6"/>
      <c r="B22" s="7" t="s">
        <v>40</v>
      </c>
      <c r="C22" s="7" t="s">
        <v>41</v>
      </c>
      <c r="D22" s="6" t="s">
        <v>36</v>
      </c>
      <c r="E22" s="12">
        <f>I4+75</f>
        <v>45158</v>
      </c>
      <c r="F22" s="12"/>
      <c r="G22" s="3"/>
    </row>
    <row r="23" spans="1:10" ht="30" x14ac:dyDescent="0.25">
      <c r="A23" s="6"/>
      <c r="B23" s="7" t="s">
        <v>43</v>
      </c>
      <c r="C23" s="7" t="s">
        <v>44</v>
      </c>
      <c r="D23" s="6" t="s">
        <v>85</v>
      </c>
      <c r="E23" s="12">
        <f>I4+85</f>
        <v>45168</v>
      </c>
      <c r="F23" s="12"/>
      <c r="G23" s="3"/>
    </row>
    <row r="24" spans="1:10" ht="30" x14ac:dyDescent="0.25">
      <c r="A24" s="6"/>
      <c r="B24" s="7" t="s">
        <v>46</v>
      </c>
      <c r="C24" s="7" t="s">
        <v>47</v>
      </c>
      <c r="D24" s="6" t="s">
        <v>42</v>
      </c>
      <c r="E24" s="12">
        <f>I4+90</f>
        <v>45173</v>
      </c>
      <c r="F24" s="12"/>
      <c r="G24" s="3"/>
    </row>
    <row r="25" spans="1:10" ht="30" x14ac:dyDescent="0.25">
      <c r="A25" s="6"/>
      <c r="B25" s="7" t="s">
        <v>48</v>
      </c>
      <c r="C25" s="7" t="s">
        <v>49</v>
      </c>
      <c r="D25" s="6" t="s">
        <v>42</v>
      </c>
      <c r="E25" s="12">
        <f>I4+90</f>
        <v>45173</v>
      </c>
      <c r="F25" s="12"/>
      <c r="G25" s="3"/>
    </row>
    <row r="26" spans="1:10" ht="30" x14ac:dyDescent="0.25">
      <c r="A26" s="6"/>
      <c r="B26" s="7" t="s">
        <v>50</v>
      </c>
      <c r="C26" s="7" t="s">
        <v>51</v>
      </c>
      <c r="D26" s="6" t="s">
        <v>45</v>
      </c>
      <c r="E26" s="12">
        <f>I4+100</f>
        <v>45183</v>
      </c>
      <c r="F26" s="12"/>
      <c r="G26" s="3"/>
    </row>
    <row r="27" spans="1:10" ht="30" x14ac:dyDescent="0.25">
      <c r="A27" s="6"/>
      <c r="B27" s="7" t="s">
        <v>58</v>
      </c>
      <c r="C27" s="7" t="s">
        <v>59</v>
      </c>
      <c r="D27" s="6" t="s">
        <v>86</v>
      </c>
      <c r="E27" s="12">
        <f>I4+120</f>
        <v>45203</v>
      </c>
      <c r="F27" s="12"/>
      <c r="G27" s="3"/>
      <c r="I27" s="13">
        <v>45073</v>
      </c>
    </row>
    <row r="28" spans="1:10" ht="30" x14ac:dyDescent="0.25">
      <c r="A28" s="6"/>
      <c r="B28" s="7" t="s">
        <v>60</v>
      </c>
      <c r="C28" s="7" t="s">
        <v>61</v>
      </c>
      <c r="D28" s="6" t="s">
        <v>62</v>
      </c>
      <c r="E28" s="12"/>
      <c r="F28" s="12"/>
      <c r="G28" s="3"/>
      <c r="I28" s="24">
        <f>I27-I4</f>
        <v>-10</v>
      </c>
    </row>
    <row r="29" spans="1:10" ht="45" x14ac:dyDescent="0.25">
      <c r="A29" s="6"/>
      <c r="B29" s="7" t="s">
        <v>34</v>
      </c>
      <c r="C29" s="7" t="s">
        <v>35</v>
      </c>
      <c r="D29" s="6" t="s">
        <v>36</v>
      </c>
      <c r="E29" s="12">
        <f>E6+75</f>
        <v>45158</v>
      </c>
      <c r="F29" s="12"/>
      <c r="G29" s="2" t="s">
        <v>66</v>
      </c>
      <c r="J29" s="13">
        <v>45353</v>
      </c>
    </row>
    <row r="30" spans="1:10" ht="45" x14ac:dyDescent="0.25">
      <c r="A30" s="6"/>
      <c r="B30" s="7" t="s">
        <v>53</v>
      </c>
      <c r="C30" s="7" t="s">
        <v>54</v>
      </c>
      <c r="D30" s="6" t="s">
        <v>52</v>
      </c>
      <c r="E30" s="12">
        <f>I4+115</f>
        <v>45198</v>
      </c>
      <c r="F30" s="12"/>
      <c r="G30" s="3"/>
      <c r="J30">
        <f>J29-I4</f>
        <v>270</v>
      </c>
    </row>
    <row r="31" spans="1:10" ht="30" x14ac:dyDescent="0.25">
      <c r="A31" s="6"/>
      <c r="B31" s="7" t="s">
        <v>55</v>
      </c>
      <c r="C31" s="7" t="s">
        <v>56</v>
      </c>
      <c r="D31" s="6" t="s">
        <v>57</v>
      </c>
      <c r="E31" s="12">
        <f>I4+135</f>
        <v>45218</v>
      </c>
      <c r="F31" s="12"/>
      <c r="G31" s="3" t="s">
        <v>87</v>
      </c>
      <c r="J31">
        <f>J29-E31</f>
        <v>135</v>
      </c>
    </row>
    <row r="33" spans="1:7" x14ac:dyDescent="0.25">
      <c r="A33" s="6"/>
      <c r="B33" s="7" t="s">
        <v>63</v>
      </c>
      <c r="C33" s="7"/>
      <c r="D33" s="6" t="s">
        <v>64</v>
      </c>
      <c r="E33" s="12">
        <f>E6+180</f>
        <v>45263</v>
      </c>
      <c r="F33" s="12"/>
      <c r="G33" s="3"/>
    </row>
    <row r="35" spans="1:7" x14ac:dyDescent="0.25">
      <c r="E35" s="17">
        <f>E33+90</f>
        <v>45353</v>
      </c>
    </row>
    <row r="36" spans="1:7" x14ac:dyDescent="0.25">
      <c r="B36" s="10"/>
    </row>
  </sheetData>
  <mergeCells count="5">
    <mergeCell ref="A1:F1"/>
    <mergeCell ref="A2:F2"/>
    <mergeCell ref="A5:F5"/>
    <mergeCell ref="A16:F16"/>
    <mergeCell ref="C20:C21"/>
  </mergeCells>
  <pageMargins left="0.7" right="0.7" top="0.75" bottom="0.75" header="0.3" footer="0.3"/>
  <pageSetup scale="71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4"/>
  <sheetViews>
    <sheetView workbookViewId="0">
      <selection activeCell="C6" sqref="C6"/>
    </sheetView>
  </sheetViews>
  <sheetFormatPr defaultRowHeight="15" x14ac:dyDescent="0.25"/>
  <cols>
    <col min="2" max="3" width="31.42578125" customWidth="1"/>
    <col min="4" max="4" width="22.140625" customWidth="1"/>
  </cols>
  <sheetData>
    <row r="1" spans="2:5" ht="58.5" customHeight="1" x14ac:dyDescent="0.25">
      <c r="B1" s="23" t="s">
        <v>90</v>
      </c>
      <c r="C1" s="23"/>
      <c r="D1" s="23"/>
    </row>
    <row r="2" spans="2:5" ht="58.5" customHeight="1" x14ac:dyDescent="0.25">
      <c r="B2" s="15" t="s">
        <v>88</v>
      </c>
      <c r="C2" s="15" t="s">
        <v>89</v>
      </c>
      <c r="D2" s="15"/>
    </row>
    <row r="3" spans="2:5" ht="30" x14ac:dyDescent="0.25">
      <c r="B3" s="7" t="s">
        <v>8</v>
      </c>
      <c r="C3" s="4" t="s">
        <v>91</v>
      </c>
      <c r="D3" s="3"/>
    </row>
    <row r="4" spans="2:5" x14ac:dyDescent="0.25">
      <c r="B4" s="7" t="s">
        <v>70</v>
      </c>
      <c r="C4" s="7" t="s">
        <v>92</v>
      </c>
      <c r="D4" s="3"/>
    </row>
    <row r="5" spans="2:5" x14ac:dyDescent="0.25">
      <c r="B5" s="7" t="s">
        <v>71</v>
      </c>
      <c r="C5" s="7" t="s">
        <v>93</v>
      </c>
      <c r="D5" s="3"/>
    </row>
    <row r="6" spans="2:5" ht="30" x14ac:dyDescent="0.25">
      <c r="B6" s="7" t="s">
        <v>18</v>
      </c>
      <c r="C6" s="3" t="s">
        <v>94</v>
      </c>
      <c r="D6" s="3"/>
    </row>
    <row r="7" spans="2:5" x14ac:dyDescent="0.25">
      <c r="B7" s="7" t="s">
        <v>21</v>
      </c>
      <c r="C7" s="16" t="s">
        <v>95</v>
      </c>
      <c r="D7" s="3"/>
    </row>
    <row r="8" spans="2:5" ht="30" x14ac:dyDescent="0.25">
      <c r="B8" s="7" t="s">
        <v>27</v>
      </c>
      <c r="C8" s="16" t="s">
        <v>95</v>
      </c>
      <c r="D8" s="2" t="s">
        <v>72</v>
      </c>
    </row>
    <row r="9" spans="2:5" ht="45" x14ac:dyDescent="0.25">
      <c r="B9" s="7" t="s">
        <v>32</v>
      </c>
      <c r="C9" s="7"/>
      <c r="D9" s="2" t="s">
        <v>75</v>
      </c>
    </row>
    <row r="10" spans="2:5" x14ac:dyDescent="0.25">
      <c r="B10" s="7" t="s">
        <v>37</v>
      </c>
      <c r="C10" s="7"/>
      <c r="D10" s="3"/>
    </row>
    <row r="11" spans="2:5" ht="45" x14ac:dyDescent="0.25">
      <c r="B11" s="7" t="s">
        <v>48</v>
      </c>
      <c r="C11" s="7"/>
      <c r="D11" s="2" t="s">
        <v>76</v>
      </c>
      <c r="E11" s="1"/>
    </row>
    <row r="12" spans="2:5" ht="45" x14ac:dyDescent="0.25">
      <c r="B12" s="7" t="s">
        <v>53</v>
      </c>
      <c r="C12" s="7"/>
      <c r="D12" s="3" t="s">
        <v>73</v>
      </c>
    </row>
    <row r="13" spans="2:5" ht="58.5" customHeight="1" x14ac:dyDescent="0.25">
      <c r="B13" s="7" t="s">
        <v>74</v>
      </c>
      <c r="C13" s="7"/>
      <c r="D13" s="2" t="s">
        <v>77</v>
      </c>
    </row>
    <row r="14" spans="2:5" x14ac:dyDescent="0.25">
      <c r="D14" t="s">
        <v>38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 40A</vt:lpstr>
      <vt:lpstr>Pin board</vt:lpstr>
      <vt:lpstr>'Reg 40A'!Print_Area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Sparsh</cp:lastModifiedBy>
  <cp:lastPrinted>2023-06-08T06:47:11Z</cp:lastPrinted>
  <dcterms:created xsi:type="dcterms:W3CDTF">2022-02-02T09:43:36Z</dcterms:created>
  <dcterms:modified xsi:type="dcterms:W3CDTF">2024-03-08T11:25:05Z</dcterms:modified>
</cp:coreProperties>
</file>